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66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<sst xmlns="http://schemas.openxmlformats.org/spreadsheetml/2006/main" count="37" uniqueCount="35">
  <si>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Average salary (not including overhead or benefits)</t>
  </si>
  <si>
    <t>Annual Employee Salaries</t>
  </si>
  <si>
    <t>Hourly Wage (assumes 2080 working hours/year)</t>
  </si>
  <si>
    <t>Daily Cost</t>
  </si>
  <si>
    <t>Monthly Cost</t>
  </si>
  <si>
    <t>Annual Cost</t>
  </si>
  <si>
    <t>Current Cost for Company to Find Information</t>
  </si>
  <si>
    <t>Number of Employees Retrieving Documents</t>
  </si>
  <si>
    <t xml:space="preserve">Estimated Hours per day looking for information - Per Employee </t>
  </si>
  <si>
    <t xml:space="preserve">Estimated Hours per day Filing Documents - Per Employee </t>
  </si>
  <si>
    <t>Average time to file a document (In Minutes)</t>
  </si>
  <si>
    <t>Average Number of Documents Filed</t>
  </si>
  <si>
    <t>Average Number of pages per Document</t>
  </si>
  <si>
    <t>Estimated Cost of Electronic Retrieval</t>
  </si>
  <si>
    <t>Estimated Cost of Electronic Filing</t>
  </si>
  <si>
    <t>Hardware. Software, Implementation</t>
  </si>
  <si>
    <t>Total Document Imaging System Operation Cost</t>
  </si>
  <si>
    <t>Number of Employees Filing Documents</t>
  </si>
  <si>
    <t>5 Year Cost of Hardware Software Implementation &amp; Maintenance</t>
  </si>
  <si>
    <t>Savings</t>
  </si>
  <si>
    <t>5 Year Savings</t>
  </si>
  <si>
    <t>%ROI</t>
  </si>
  <si>
    <t xml:space="preserve">% Annual Hardware Software Support &amp; Maintenance </t>
  </si>
  <si>
    <t xml:space="preserve">Average salary </t>
  </si>
  <si>
    <t>%Increased Efficiency</t>
  </si>
  <si>
    <t>TransoScan vs Paper Cost Analysis</t>
  </si>
  <si>
    <t>Total Paper Based Filing and Document Retrieval Cost</t>
  </si>
  <si>
    <t>Current Cost for Company to File Documents (Labor)</t>
  </si>
  <si>
    <t>Annual Estimated Cost of Paper</t>
  </si>
  <si>
    <t>Annual Estimated Cost of Storage (Offsite)</t>
  </si>
  <si>
    <t>Annual Estimated Cost of Storage (Onsite)</t>
  </si>
  <si>
    <t xml:space="preserve">Estimated Hours per day looking for lost documents - Per Employee </t>
  </si>
  <si>
    <t>Annual Estimated Cost of Banker Boxes, File Cabinets &amp; Folders</t>
  </si>
  <si>
    <t xml:space="preserve">Estimated Hours per day Copying and Refiling Documents - Per Employee </t>
  </si>
  <si>
    <t>Time til Breakeven (in Days)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</si>
</sst>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OCR A Extended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OCR A Extended"/>
      <family val="3"/>
    </font>
    <font>
      <b/>
      <sz val="10"/>
      <name val="OCR A Extended"/>
      <family val="3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 horizontal="right"/>
    </xf>
    <xf numFmtId="40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top" wrapText="1" shrinkToFit="1"/>
    </xf>
    <xf numFmtId="0" fontId="1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40" fontId="6" fillId="2" borderId="0" xfId="0" applyNumberFormat="1" applyFont="1" applyFill="1" applyAlignment="1">
      <alignment/>
    </xf>
    <xf numFmtId="40" fontId="0" fillId="3" borderId="0" xfId="0" applyNumberFormat="1" applyFont="1" applyFill="1" applyAlignment="1">
      <alignment/>
    </xf>
    <xf numFmtId="40" fontId="0" fillId="4" borderId="0" xfId="0" applyNumberFormat="1" applyFill="1" applyAlignment="1">
      <alignment/>
    </xf>
    <xf numFmtId="0" fontId="1" fillId="5" borderId="0" xfId="0" applyFont="1" applyFill="1" applyAlignment="1">
      <alignment horizontal="right" vertical="top" wrapText="1" shrinkToFit="1"/>
    </xf>
    <xf numFmtId="40" fontId="0" fillId="5" borderId="0" xfId="0" applyNumberFormat="1" applyFill="1" applyAlignment="1">
      <alignment/>
    </xf>
    <xf numFmtId="3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pane xSplit="2" ySplit="2" topLeftCell="C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2" sqref="C42"/>
    </sheetView>
  </sheetViews>
  <sheetFormatPr defaultColWidth="9.140625" defaultRowHeight="12.75"/>
  <cols>
    <col min="1" max="1" width="54.00390625" style="0" customWidth="1"/>
    <col min="2" max="2" width="13.421875" style="1" bestFit="1" customWidth="1"/>
    <col min="3" max="3" width="14.00390625" style="0" customWidth="1"/>
    <col min="4" max="4" width="16.00390625" style="0" customWidth="1"/>
    <col min="5" max="5" width="15.7109375" style="0" customWidth="1"/>
  </cols>
  <sheetData>
    <row r="1" ht="21.75">
      <c r="A1" s="4" t="s">
        <v>25</v>
      </c>
    </row>
    <row r="2" spans="3:5" ht="12.75">
      <c r="C2" s="8" t="s">
        <v>3</v>
      </c>
      <c r="D2" s="8" t="s">
        <v>4</v>
      </c>
      <c r="E2" s="8" t="s">
        <v>5</v>
      </c>
    </row>
    <row r="3" spans="1:6" ht="12.75">
      <c r="A3" s="5" t="s">
        <v>7</v>
      </c>
      <c r="B3" s="1">
        <v>8</v>
      </c>
      <c r="C3" s="1"/>
      <c r="D3" s="1"/>
      <c r="E3" s="1"/>
      <c r="F3" s="1"/>
    </row>
    <row r="4" spans="1:6" ht="12" customHeight="1">
      <c r="A4" s="5" t="s">
        <v>23</v>
      </c>
      <c r="B4" s="1">
        <v>38000</v>
      </c>
      <c r="C4" s="1"/>
      <c r="D4" s="1"/>
      <c r="E4" s="1"/>
      <c r="F4" s="1"/>
    </row>
    <row r="5" spans="1:6" ht="21">
      <c r="A5" s="5" t="s">
        <v>8</v>
      </c>
      <c r="B5" s="1">
        <v>0.5</v>
      </c>
      <c r="C5" s="1"/>
      <c r="D5" s="1"/>
      <c r="E5" s="1"/>
      <c r="F5" s="1"/>
    </row>
    <row r="6" spans="1:6" ht="21">
      <c r="A6" s="12" t="s">
        <v>31</v>
      </c>
      <c r="B6" s="13">
        <v>1</v>
      </c>
      <c r="C6" s="1"/>
      <c r="D6" s="1"/>
      <c r="E6" s="1"/>
      <c r="F6" s="1"/>
    </row>
    <row r="7" spans="1:6" ht="12.75">
      <c r="A7" s="5" t="s">
        <v>1</v>
      </c>
      <c r="B7" s="3">
        <f>B4*B3</f>
        <v>304000</v>
      </c>
      <c r="C7" s="1"/>
      <c r="D7" s="1"/>
      <c r="E7" s="1"/>
      <c r="F7" s="1"/>
    </row>
    <row r="8" spans="1:6" ht="12.75">
      <c r="A8" s="5" t="s">
        <v>2</v>
      </c>
      <c r="B8" s="3">
        <f>B4/2080</f>
        <v>18.26923076923077</v>
      </c>
      <c r="C8" s="1"/>
      <c r="D8" s="1"/>
      <c r="E8" s="1"/>
      <c r="F8" s="1"/>
    </row>
    <row r="9" spans="1:6" ht="12.75">
      <c r="A9" s="5" t="s">
        <v>6</v>
      </c>
      <c r="C9" s="1"/>
      <c r="D9" s="1"/>
      <c r="E9" s="1"/>
      <c r="F9" s="1"/>
    </row>
    <row r="10" spans="1:6" ht="12" customHeight="1">
      <c r="A10" s="6"/>
      <c r="C10" s="13">
        <f>((B4/2080)*(B5+B6))*B3</f>
        <v>219.23076923076923</v>
      </c>
      <c r="D10" s="13">
        <f>E10/12</f>
        <v>4750</v>
      </c>
      <c r="E10" s="13">
        <f>52*5*C10</f>
        <v>57000</v>
      </c>
      <c r="F10" s="1"/>
    </row>
    <row r="11" spans="1:6" ht="12.75">
      <c r="A11" s="5" t="s">
        <v>17</v>
      </c>
      <c r="B11" s="1">
        <v>1</v>
      </c>
      <c r="C11" s="1"/>
      <c r="D11" s="1"/>
      <c r="E11" s="1"/>
      <c r="F11" s="1"/>
    </row>
    <row r="12" spans="1:6" ht="12.75">
      <c r="A12" s="5" t="s">
        <v>0</v>
      </c>
      <c r="B12" s="1">
        <v>24000</v>
      </c>
      <c r="C12" s="1"/>
      <c r="D12" s="1"/>
      <c r="E12" s="1"/>
      <c r="F12" s="1"/>
    </row>
    <row r="13" spans="1:6" ht="21">
      <c r="A13" s="5" t="s">
        <v>9</v>
      </c>
      <c r="B13" s="1">
        <v>6</v>
      </c>
      <c r="C13" s="1"/>
      <c r="D13" s="1"/>
      <c r="E13" s="1"/>
      <c r="F13" s="1"/>
    </row>
    <row r="14" spans="1:6" ht="21">
      <c r="A14" s="12" t="s">
        <v>33</v>
      </c>
      <c r="B14" s="13">
        <v>1</v>
      </c>
      <c r="C14" s="1"/>
      <c r="D14" s="1"/>
      <c r="E14" s="1"/>
      <c r="F14" s="1"/>
    </row>
    <row r="15" spans="1:6" ht="12.75">
      <c r="A15" s="5"/>
      <c r="C15" s="1"/>
      <c r="D15" s="1"/>
      <c r="E15" s="1"/>
      <c r="F15" s="1"/>
    </row>
    <row r="16" spans="1:6" ht="12.75">
      <c r="A16" s="5" t="s">
        <v>1</v>
      </c>
      <c r="B16" s="3">
        <f>B12*B11</f>
        <v>24000</v>
      </c>
      <c r="C16" s="1"/>
      <c r="D16" s="1"/>
      <c r="E16" s="1"/>
      <c r="F16" s="1"/>
    </row>
    <row r="17" spans="1:6" ht="12.75">
      <c r="A17" s="5" t="s">
        <v>2</v>
      </c>
      <c r="B17" s="3">
        <f>B12/2080</f>
        <v>11.538461538461538</v>
      </c>
      <c r="C17" s="1"/>
      <c r="D17" s="1"/>
      <c r="E17" s="1"/>
      <c r="F17" s="1"/>
    </row>
    <row r="18" spans="1:6" ht="12.75">
      <c r="A18" s="5" t="s">
        <v>27</v>
      </c>
      <c r="C18" s="13">
        <f>((B12/2080)*(B13+B14))*B11</f>
        <v>80.76923076923077</v>
      </c>
      <c r="D18" s="13">
        <f>E18/12</f>
        <v>1750</v>
      </c>
      <c r="E18" s="13">
        <f>52*5*C18</f>
        <v>21000</v>
      </c>
      <c r="F18" s="1"/>
    </row>
    <row r="19" spans="1:6" ht="21">
      <c r="A19" s="12" t="s">
        <v>32</v>
      </c>
      <c r="B19" s="13">
        <v>1000</v>
      </c>
      <c r="C19" s="13">
        <f>B19/(52*5)</f>
        <v>3.8461538461538463</v>
      </c>
      <c r="D19" s="13">
        <f>E19/12</f>
        <v>83.33333333333333</v>
      </c>
      <c r="E19" s="13">
        <f>B19</f>
        <v>1000</v>
      </c>
      <c r="F19" s="1"/>
    </row>
    <row r="20" spans="1:6" ht="12.75">
      <c r="A20" s="12" t="s">
        <v>28</v>
      </c>
      <c r="B20" s="13">
        <v>2000</v>
      </c>
      <c r="C20" s="13">
        <f>B20/(52*5)</f>
        <v>7.6923076923076925</v>
      </c>
      <c r="D20" s="13">
        <f>E20/12</f>
        <v>166.66666666666666</v>
      </c>
      <c r="E20" s="13">
        <f>B20</f>
        <v>2000</v>
      </c>
      <c r="F20" s="1"/>
    </row>
    <row r="21" spans="1:6" ht="12.75">
      <c r="A21" s="12" t="s">
        <v>29</v>
      </c>
      <c r="B21" s="13">
        <v>1200</v>
      </c>
      <c r="C21" s="13">
        <f>B21/(52*5)</f>
        <v>4.615384615384615</v>
      </c>
      <c r="D21" s="13">
        <f>E21/12</f>
        <v>100</v>
      </c>
      <c r="E21" s="13">
        <f>B21</f>
        <v>1200</v>
      </c>
      <c r="F21" s="1"/>
    </row>
    <row r="22" spans="1:6" ht="12.75">
      <c r="A22" s="12" t="s">
        <v>30</v>
      </c>
      <c r="B22" s="1">
        <v>1200</v>
      </c>
      <c r="C22" s="3">
        <f>B22/(52*5)</f>
        <v>4.615384615384615</v>
      </c>
      <c r="D22" s="3">
        <f>E22/12</f>
        <v>100</v>
      </c>
      <c r="E22" s="3">
        <f>B22</f>
        <v>1200</v>
      </c>
      <c r="F22" s="1"/>
    </row>
    <row r="23" spans="1:6" ht="12.75">
      <c r="A23" s="7"/>
      <c r="C23" s="1"/>
      <c r="D23" s="1"/>
      <c r="E23" s="1"/>
      <c r="F23" s="1"/>
    </row>
    <row r="24" spans="1:6" ht="18" customHeight="1">
      <c r="A24" s="7" t="s">
        <v>26</v>
      </c>
      <c r="C24" s="10">
        <f>SUM(C10:C22)</f>
        <v>320.76923076923083</v>
      </c>
      <c r="D24" s="10">
        <f>SUM(D10:D22)</f>
        <v>6950</v>
      </c>
      <c r="E24" s="10">
        <f>SUM(E10:E22)</f>
        <v>83400</v>
      </c>
      <c r="F24" s="1"/>
    </row>
    <row r="25" spans="1:6" ht="12.75">
      <c r="A25" s="7"/>
      <c r="C25" s="1"/>
      <c r="D25" s="1"/>
      <c r="E25" s="1"/>
      <c r="F25" s="1"/>
    </row>
    <row r="26" spans="1:6" ht="12.75">
      <c r="A26" s="7" t="s">
        <v>10</v>
      </c>
      <c r="B26" s="1">
        <v>3</v>
      </c>
      <c r="C26" s="1"/>
      <c r="D26" s="1"/>
      <c r="E26" s="1"/>
      <c r="F26" s="1"/>
    </row>
    <row r="27" spans="1:6" ht="12.75">
      <c r="A27" s="7" t="s">
        <v>11</v>
      </c>
      <c r="C27" s="3">
        <f>(B13+B14)*B11/B26*60</f>
        <v>140</v>
      </c>
      <c r="D27" s="3">
        <f>E27/12</f>
        <v>3033.3333333333335</v>
      </c>
      <c r="E27" s="3">
        <f>52*5*C27</f>
        <v>36400</v>
      </c>
      <c r="F27" s="1"/>
    </row>
    <row r="28" spans="1:6" ht="12.75">
      <c r="A28" s="7" t="s">
        <v>12</v>
      </c>
      <c r="B28" s="1">
        <v>5</v>
      </c>
      <c r="C28" s="1">
        <f>B28*C27</f>
        <v>700</v>
      </c>
      <c r="D28" s="1">
        <f>B28*D27</f>
        <v>15166.666666666668</v>
      </c>
      <c r="E28" s="1">
        <f>B28*E27</f>
        <v>182000</v>
      </c>
      <c r="F28" s="1"/>
    </row>
    <row r="29" spans="1:6" ht="12.75">
      <c r="A29" s="7"/>
      <c r="C29" s="1"/>
      <c r="D29" s="1"/>
      <c r="E29" s="1"/>
      <c r="F29" s="1"/>
    </row>
    <row r="30" spans="1:6" ht="12.75">
      <c r="A30" s="7" t="s">
        <v>13</v>
      </c>
      <c r="C30" s="1">
        <f>C10/20</f>
        <v>10.961538461538462</v>
      </c>
      <c r="D30" s="1">
        <f>D10/20</f>
        <v>237.5</v>
      </c>
      <c r="E30" s="1">
        <f>E10/20</f>
        <v>2850</v>
      </c>
      <c r="F30" s="1"/>
    </row>
    <row r="31" spans="1:6" ht="12.75">
      <c r="A31" s="7" t="s">
        <v>14</v>
      </c>
      <c r="C31" s="1">
        <f>C18/5</f>
        <v>16.153846153846153</v>
      </c>
      <c r="D31" s="1">
        <f>D18/5</f>
        <v>350</v>
      </c>
      <c r="E31" s="1">
        <f>E18/5</f>
        <v>4200</v>
      </c>
      <c r="F31" s="1"/>
    </row>
    <row r="32" spans="1:6" ht="12.75">
      <c r="A32" s="7" t="s">
        <v>15</v>
      </c>
      <c r="B32" s="11">
        <v>50000</v>
      </c>
      <c r="C32" s="1">
        <f>E32/(52*5)</f>
        <v>38.46153846153846</v>
      </c>
      <c r="D32" s="1">
        <f>E32/12</f>
        <v>833.3333333333334</v>
      </c>
      <c r="E32" s="1">
        <f>B32/5</f>
        <v>10000</v>
      </c>
      <c r="F32" s="1"/>
    </row>
    <row r="33" spans="1:6" ht="12.75">
      <c r="A33" s="7" t="s">
        <v>22</v>
      </c>
      <c r="B33" s="1">
        <v>0.12</v>
      </c>
      <c r="C33" s="1">
        <f>E33/(52*5)</f>
        <v>23.076923076923077</v>
      </c>
      <c r="D33" s="1">
        <f>E33/12</f>
        <v>500</v>
      </c>
      <c r="E33" s="1">
        <f>B32*B33</f>
        <v>6000</v>
      </c>
      <c r="F33" s="1"/>
    </row>
    <row r="34" spans="1:6" ht="12.75">
      <c r="A34" s="2"/>
      <c r="F34" s="1"/>
    </row>
    <row r="35" spans="1:6" ht="12.75">
      <c r="A35" s="7" t="s">
        <v>16</v>
      </c>
      <c r="C35" s="10">
        <f>SUM(C30:C34)</f>
        <v>88.65384615384615</v>
      </c>
      <c r="D35" s="10">
        <f>SUM(D30:D33)</f>
        <v>1920.8333333333335</v>
      </c>
      <c r="E35" s="10">
        <f>SUM(E30:E33)</f>
        <v>23050</v>
      </c>
      <c r="F35" s="1"/>
    </row>
    <row r="36" spans="1:6" ht="12.75">
      <c r="A36" s="7" t="s">
        <v>19</v>
      </c>
      <c r="C36" s="9">
        <f>C24-C35</f>
        <v>232.1153846153847</v>
      </c>
      <c r="D36" s="9">
        <f>D24-D35</f>
        <v>5029.166666666666</v>
      </c>
      <c r="E36" s="9">
        <f>E24-E35</f>
        <v>60350</v>
      </c>
      <c r="F36" s="1"/>
    </row>
    <row r="37" spans="1:6" ht="21">
      <c r="A37" s="7" t="s">
        <v>18</v>
      </c>
      <c r="B37" s="1">
        <f>B32+(E33*5)</f>
        <v>80000</v>
      </c>
      <c r="C37" s="1"/>
      <c r="D37" s="1"/>
      <c r="E37" s="1"/>
      <c r="F37" s="1"/>
    </row>
    <row r="38" spans="1:6" ht="12.75">
      <c r="A38" s="7" t="s">
        <v>20</v>
      </c>
      <c r="B38" s="1">
        <f>E36*5</f>
        <v>301750</v>
      </c>
      <c r="C38" s="1"/>
      <c r="D38" s="1"/>
      <c r="E38" s="1"/>
      <c r="F38" s="1"/>
    </row>
    <row r="39" spans="1:6" ht="12.75">
      <c r="A39" s="7" t="s">
        <v>21</v>
      </c>
      <c r="B39" s="1">
        <f>ROUND(B38/B37*100,0)</f>
        <v>377</v>
      </c>
      <c r="C39" s="1"/>
      <c r="D39" s="1"/>
      <c r="E39" s="1"/>
      <c r="F39" s="1"/>
    </row>
    <row r="40" spans="1:6" ht="12.75">
      <c r="A40" s="7" t="s">
        <v>24</v>
      </c>
      <c r="B40" s="1">
        <f>(((B3*B5)/20)+((B11*(B13+B14))/5)/((B3*B5))+((B11*(B13+B14))))*100</f>
        <v>755</v>
      </c>
      <c r="C40" s="1"/>
      <c r="D40" s="1"/>
      <c r="E40" s="1"/>
      <c r="F40" s="1"/>
    </row>
    <row r="42" spans="1:2" ht="12.75">
      <c r="A42" s="7" t="s">
        <v>34</v>
      </c>
      <c r="B42" s="14">
        <f>ROUND(B32/(C24-C35)+B32/(C24-C35)*C35/C36,0)</f>
        <v>298</v>
      </c>
    </row>
  </sheetData>
  <printOptions/>
  <pageMargins left="0.75" right="0.75" top="1" bottom="1" header="0.5" footer="0.5"/>
  <pageSetup horizontalDpi="2400" verticalDpi="24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Zadeh</dc:creator>
  <cp:keywords/>
  <dc:description/>
  <cp:lastModifiedBy>TransoScan</cp:lastModifiedBy>
  <dcterms:created xsi:type="dcterms:W3CDTF">2005-06-03T05:46:58Z</dcterms:created>
  <dcterms:modified xsi:type="dcterms:W3CDTF">2006-03-01T04:03:02Z</dcterms:modified>
  <cp:category/>
  <cp:version/>
  <cp:contentType/>
  <cp:contentStatus/>
</cp:coreProperties>
</file>